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30" activeTab="0"/>
  </bookViews>
  <sheets>
    <sheet name="ЗФ" sheetId="1" r:id="rId1"/>
  </sheets>
  <definedNames>
    <definedName name="_xlnm.Print_Titles" localSheetId="0">'ЗФ'!$11:$12</definedName>
    <definedName name="_xlnm.Print_Area" localSheetId="0">'ЗФ'!$A$1:$E$136</definedName>
  </definedNames>
  <calcPr fullCalcOnLoad="1"/>
</workbook>
</file>

<file path=xl/sharedStrings.xml><?xml version="1.0" encoding="utf-8"?>
<sst xmlns="http://schemas.openxmlformats.org/spreadsheetml/2006/main" count="142" uniqueCount="128">
  <si>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</si>
  <si>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</si>
  <si>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</si>
  <si>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</si>
  <si>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</si>
  <si>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</si>
  <si>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</si>
  <si>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</si>
  <si>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</si>
  <si>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</si>
  <si>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</si>
  <si>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</si>
  <si>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</si>
  <si>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</si>
  <si>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</si>
  <si>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</si>
  <si>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</si>
  <si>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</si>
  <si>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</si>
  <si>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</si>
  <si>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</si>
  <si>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</si>
  <si>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</si>
  <si>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</si>
  <si>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</si>
  <si>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</si>
  <si>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</si>
  <si>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</si>
  <si>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</si>
  <si>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</si>
  <si>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</si>
  <si>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</si>
  <si>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</si>
  <si>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</si>
  <si>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</si>
  <si>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</si>
  <si>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</si>
  <si>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</si>
  <si>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</si>
  <si>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</si>
  <si>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</si>
  <si>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</si>
  <si>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</si>
  <si>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</si>
  <si>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</si>
  <si>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</si>
  <si>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</si>
  <si>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</si>
  <si>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</si>
  <si>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</si>
  <si>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</si>
  <si>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</si>
  <si>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</si>
  <si>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</si>
  <si>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</si>
  <si>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</si>
  <si>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</si>
  <si>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</si>
  <si>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</si>
  <si>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</si>
  <si>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</si>
  <si>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</si>
  <si>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</si>
  <si>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</si>
  <si>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</si>
  <si>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</si>
  <si>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</si>
  <si>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</si>
  <si>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</si>
  <si>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</si>
  <si>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</si>
  <si>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</si>
  <si>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</si>
  <si>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</si>
  <si>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</si>
  <si>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</si>
  <si>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</si>
  <si>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</si>
  <si>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</si>
  <si>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</si>
  <si>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</si>
  <si>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</si>
  <si>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</si>
  <si>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</si>
  <si>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</si>
  <si>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</si>
  <si>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</si>
  <si>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</si>
  <si>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</si>
  <si>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</si>
  <si>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</si>
  <si>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</si>
  <si>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</si>
  <si>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</si>
  <si>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</si>
  <si>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</si>
  <si>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</si>
  <si>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</si>
  <si>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</si>
  <si>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</si>
  <si>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</si>
  <si>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</si>
  <si>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</si>
  <si>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</si>
  <si>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</si>
  <si>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</si>
  <si>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</si>
  <si>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</si>
  <si>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</si>
  <si>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</si>
  <si>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</si>
  <si>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</si>
  <si>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</si>
  <si>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</si>
  <si>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</si>
  <si>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</si>
  <si>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</si>
  <si>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</si>
  <si>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</si>
  <si>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Виконано за січень - вересень 2023 року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</si>
  <si>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</si>
  <si>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</si>
  <si>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</si>
  <si>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січень - вересень 2023 року</t>
  </si>
  <si>
    <t>до рішення виконавчого</t>
  </si>
  <si>
    <t xml:space="preserve">комітету міської ради </t>
  </si>
  <si>
    <t>Керуючий справами</t>
  </si>
  <si>
    <t>14.12.2023 № 441/2023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</si>
</sst>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4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5" fillId="0" borderId="11" xfId="54" applyFont="1" applyBorder="1" applyAlignment="1">
      <alignment vertical="center"/>
      <protection/>
    </xf>
    <xf numFmtId="0" fontId="35" fillId="0" borderId="11" xfId="54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 wrapText="1"/>
    </xf>
    <xf numFmtId="190" fontId="21" fillId="2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dxfs count="5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0"/>
      <c r="C1" s="41" t="s">
        <v>98</v>
      </c>
      <c r="D1" s="41"/>
      <c r="E1" s="36"/>
      <c r="F1" s="34"/>
    </row>
    <row r="2" spans="2:6" ht="16.5">
      <c r="B2" s="40"/>
      <c r="C2" s="41" t="s">
        <v>124</v>
      </c>
      <c r="D2" s="41"/>
      <c r="E2" s="36"/>
      <c r="F2" s="34"/>
    </row>
    <row r="3" spans="2:6" ht="15.75" customHeight="1">
      <c r="B3" s="40"/>
      <c r="C3" s="41" t="s">
        <v>125</v>
      </c>
      <c r="D3" s="41"/>
      <c r="E3" s="36"/>
      <c r="F3" s="22"/>
    </row>
    <row r="4" spans="2:6" ht="15.75" customHeight="1">
      <c r="B4" s="40"/>
      <c r="C4" s="41" t="s">
        <v>127</v>
      </c>
      <c r="D4" s="41"/>
      <c r="E4" s="36"/>
      <c r="F4" s="22"/>
    </row>
    <row r="5" spans="2:5" ht="7.5" customHeight="1">
      <c r="B5" s="40"/>
      <c r="C5" s="40"/>
      <c r="D5" s="40"/>
      <c r="E5" s="40"/>
    </row>
    <row r="6" spans="1:5" ht="16.5">
      <c r="A6" s="107" t="s">
        <v>33</v>
      </c>
      <c r="B6" s="108"/>
      <c r="C6" s="108"/>
      <c r="D6" s="108"/>
      <c r="E6" s="108"/>
    </row>
    <row r="7" spans="1:5" ht="16.5">
      <c r="A7" s="107" t="s">
        <v>109</v>
      </c>
      <c r="B7" s="108"/>
      <c r="C7" s="108"/>
      <c r="D7" s="108"/>
      <c r="E7" s="108"/>
    </row>
    <row r="8" spans="1:5" ht="16.5">
      <c r="A8" s="107" t="s">
        <v>123</v>
      </c>
      <c r="B8" s="109"/>
      <c r="C8" s="109"/>
      <c r="D8" s="109"/>
      <c r="E8" s="109"/>
    </row>
    <row r="9" spans="1:5" ht="16.5">
      <c r="A9" s="79"/>
      <c r="B9" s="36"/>
      <c r="C9" s="36"/>
      <c r="D9" s="36"/>
      <c r="E9" s="36"/>
    </row>
    <row r="10" spans="1:5" ht="18" customHeight="1">
      <c r="A10" s="110" t="s">
        <v>110</v>
      </c>
      <c r="B10" s="110"/>
      <c r="C10" s="111"/>
      <c r="D10" s="111"/>
      <c r="E10" s="46" t="s">
        <v>102</v>
      </c>
    </row>
    <row r="11" spans="1:5" ht="12.75" customHeight="1">
      <c r="A11" s="103" t="s">
        <v>31</v>
      </c>
      <c r="B11" s="103" t="s">
        <v>99</v>
      </c>
      <c r="C11" s="104" t="s">
        <v>103</v>
      </c>
      <c r="D11" s="104" t="s">
        <v>119</v>
      </c>
      <c r="E11" s="104" t="s">
        <v>104</v>
      </c>
    </row>
    <row r="12" spans="1:5" ht="78" customHeight="1">
      <c r="A12" s="103"/>
      <c r="B12" s="103"/>
      <c r="C12" s="104"/>
      <c r="D12" s="104"/>
      <c r="E12" s="104"/>
    </row>
    <row r="13" spans="1:5" ht="12.75">
      <c r="A13" s="9">
        <v>10000000</v>
      </c>
      <c r="B13" s="10" t="s">
        <v>61</v>
      </c>
      <c r="C13" s="17">
        <f>C14+C22+C30+C38</f>
        <v>515430500</v>
      </c>
      <c r="D13" s="17">
        <f>D14+D22+D30+D38</f>
        <v>414120270.9</v>
      </c>
      <c r="E13" s="19">
        <f aca="true" t="shared" si="0" ref="E13:E58">+D13/C13*100</f>
        <v>80.3445412912119</v>
      </c>
    </row>
    <row r="14" spans="1:5" ht="25.5">
      <c r="A14" s="11">
        <v>11000000</v>
      </c>
      <c r="B14" s="10" t="s">
        <v>59</v>
      </c>
      <c r="C14" s="17">
        <f>C15+C20</f>
        <v>436513900</v>
      </c>
      <c r="D14" s="17">
        <f>D15+D20</f>
        <v>348480211.49</v>
      </c>
      <c r="E14" s="19">
        <f>+D14/C14*100</f>
        <v>79.83255779254681</v>
      </c>
    </row>
    <row r="15" spans="1:5" ht="12.75">
      <c r="A15" s="47">
        <v>110100000</v>
      </c>
      <c r="B15" s="10" t="s">
        <v>60</v>
      </c>
      <c r="C15" s="17">
        <f>SUM(C16:C19)</f>
        <v>436152400</v>
      </c>
      <c r="D15" s="17">
        <f>SUM(D16:D19)</f>
        <v>348118290.05</v>
      </c>
      <c r="E15" s="19">
        <f t="shared" si="0"/>
        <v>79.81574560864505</v>
      </c>
    </row>
    <row r="16" spans="1:5" ht="25.5">
      <c r="A16" s="12">
        <v>11010100</v>
      </c>
      <c r="B16" s="35" t="s">
        <v>32</v>
      </c>
      <c r="C16" s="18">
        <v>390452400</v>
      </c>
      <c r="D16" s="18">
        <v>303816093.27</v>
      </c>
      <c r="E16" s="20">
        <f t="shared" si="0"/>
        <v>77.81130126745282</v>
      </c>
    </row>
    <row r="17" spans="1:5" ht="51">
      <c r="A17" s="12">
        <v>11010200</v>
      </c>
      <c r="B17" s="35" t="s">
        <v>1</v>
      </c>
      <c r="C17" s="18">
        <v>40800000</v>
      </c>
      <c r="D17" s="18">
        <v>39665824.61</v>
      </c>
      <c r="E17" s="20">
        <f t="shared" si="0"/>
        <v>97.22015835784313</v>
      </c>
    </row>
    <row r="18" spans="1:5" ht="25.5">
      <c r="A18" s="12">
        <v>11010400</v>
      </c>
      <c r="B18" s="35" t="s">
        <v>2</v>
      </c>
      <c r="C18" s="18">
        <v>2500000</v>
      </c>
      <c r="D18" s="18">
        <v>2210865.44</v>
      </c>
      <c r="E18" s="20">
        <f t="shared" si="0"/>
        <v>88.4346176</v>
      </c>
    </row>
    <row r="19" spans="1:5" ht="25.5">
      <c r="A19" s="12">
        <v>11010500</v>
      </c>
      <c r="B19" s="13" t="s">
        <v>3</v>
      </c>
      <c r="C19" s="18">
        <v>2400000</v>
      </c>
      <c r="D19" s="18">
        <v>2425506.73</v>
      </c>
      <c r="E19" s="20">
        <f t="shared" si="0"/>
        <v>101.06278041666667</v>
      </c>
    </row>
    <row r="20" spans="1:5" ht="12.75">
      <c r="A20" s="11">
        <v>11020000</v>
      </c>
      <c r="B20" s="10" t="s">
        <v>4</v>
      </c>
      <c r="C20" s="17">
        <f>C21</f>
        <v>361500</v>
      </c>
      <c r="D20" s="17">
        <f>D21</f>
        <v>361921.44</v>
      </c>
      <c r="E20" s="19">
        <f t="shared" si="0"/>
        <v>100.11658091286306</v>
      </c>
    </row>
    <row r="21" spans="1:5" ht="25.5">
      <c r="A21" s="12">
        <v>11020200</v>
      </c>
      <c r="B21" s="13" t="s">
        <v>40</v>
      </c>
      <c r="C21" s="18">
        <v>361500</v>
      </c>
      <c r="D21" s="18">
        <v>361921.44</v>
      </c>
      <c r="E21" s="20">
        <f t="shared" si="0"/>
        <v>100.11658091286306</v>
      </c>
    </row>
    <row r="22" spans="1:5" ht="12.75">
      <c r="A22" s="11">
        <v>13000000</v>
      </c>
      <c r="B22" s="10" t="s">
        <v>5</v>
      </c>
      <c r="C22" s="17">
        <f>C23+C26+C28</f>
        <v>1039700</v>
      </c>
      <c r="D22" s="17">
        <f>D23+D26+D28</f>
        <v>954916.98</v>
      </c>
      <c r="E22" s="19">
        <f t="shared" si="0"/>
        <v>91.84543425988265</v>
      </c>
    </row>
    <row r="23" spans="1:5" ht="12.75">
      <c r="A23" s="11">
        <v>13010000</v>
      </c>
      <c r="B23" s="10" t="s">
        <v>6</v>
      </c>
      <c r="C23" s="17">
        <f>C25+C24</f>
        <v>136300</v>
      </c>
      <c r="D23" s="17">
        <f>D25+D24</f>
        <v>136366.71000000002</v>
      </c>
      <c r="E23" s="19">
        <f t="shared" si="0"/>
        <v>100.04894350696993</v>
      </c>
    </row>
    <row r="24" spans="1:5" ht="25.5">
      <c r="A24" s="12">
        <v>13010100</v>
      </c>
      <c r="B24" s="30" t="s">
        <v>78</v>
      </c>
      <c r="C24" s="18">
        <v>22300</v>
      </c>
      <c r="D24" s="18">
        <v>22364.83</v>
      </c>
      <c r="E24" s="20">
        <f t="shared" si="0"/>
        <v>100.29071748878924</v>
      </c>
    </row>
    <row r="25" spans="1:5" ht="38.25">
      <c r="A25" s="12">
        <v>13010200</v>
      </c>
      <c r="B25" s="13" t="s">
        <v>41</v>
      </c>
      <c r="C25" s="18">
        <v>114000</v>
      </c>
      <c r="D25" s="18">
        <v>114001.88</v>
      </c>
      <c r="E25" s="20">
        <f t="shared" si="0"/>
        <v>100.00164912280702</v>
      </c>
    </row>
    <row r="26" spans="1:5" ht="14.25" customHeight="1">
      <c r="A26" s="11">
        <v>13030000</v>
      </c>
      <c r="B26" s="100" t="s">
        <v>88</v>
      </c>
      <c r="C26" s="69">
        <f>+C27</f>
        <v>173000</v>
      </c>
      <c r="D26" s="69">
        <f>+D27</f>
        <v>132602.45</v>
      </c>
      <c r="E26" s="75">
        <f t="shared" si="0"/>
        <v>76.64881502890174</v>
      </c>
    </row>
    <row r="27" spans="1:5" ht="25.5">
      <c r="A27" s="12">
        <v>13030100</v>
      </c>
      <c r="B27" s="70" t="s">
        <v>89</v>
      </c>
      <c r="C27" s="32">
        <v>173000</v>
      </c>
      <c r="D27" s="32">
        <v>132602.45</v>
      </c>
      <c r="E27" s="31">
        <f t="shared" si="0"/>
        <v>76.64881502890174</v>
      </c>
    </row>
    <row r="28" spans="1:5" ht="12.75">
      <c r="A28" s="11">
        <v>13040000</v>
      </c>
      <c r="B28" s="98" t="s">
        <v>120</v>
      </c>
      <c r="C28" s="33">
        <f>C29</f>
        <v>730400</v>
      </c>
      <c r="D28" s="33">
        <f>D29</f>
        <v>685947.82</v>
      </c>
      <c r="E28" s="75">
        <f t="shared" si="0"/>
        <v>93.91399507119385</v>
      </c>
    </row>
    <row r="29" spans="1:5" ht="25.5">
      <c r="A29" s="12">
        <v>13040100</v>
      </c>
      <c r="B29" s="70" t="s">
        <v>90</v>
      </c>
      <c r="C29" s="32">
        <v>730400</v>
      </c>
      <c r="D29" s="32">
        <v>685947.82</v>
      </c>
      <c r="E29" s="31">
        <f t="shared" si="0"/>
        <v>93.91399507119385</v>
      </c>
    </row>
    <row r="30" spans="1:5" ht="12.75">
      <c r="A30" s="11">
        <v>14000000</v>
      </c>
      <c r="B30" s="10" t="s">
        <v>7</v>
      </c>
      <c r="C30" s="17">
        <f>C35+C31+C33</f>
        <v>16020000</v>
      </c>
      <c r="D30" s="17">
        <f>D35+D31+D33</f>
        <v>13094712.09</v>
      </c>
      <c r="E30" s="19">
        <f t="shared" si="0"/>
        <v>81.73977584269663</v>
      </c>
    </row>
    <row r="31" spans="1:5" ht="25.5">
      <c r="A31" s="11">
        <v>14020000</v>
      </c>
      <c r="B31" s="21" t="s">
        <v>64</v>
      </c>
      <c r="C31" s="17">
        <f>C32</f>
        <v>720000</v>
      </c>
      <c r="D31" s="17">
        <f>D32</f>
        <v>823768.51</v>
      </c>
      <c r="E31" s="19">
        <f t="shared" si="0"/>
        <v>114.41229305555555</v>
      </c>
    </row>
    <row r="32" spans="1:5" ht="12.75">
      <c r="A32" s="12">
        <v>14021900</v>
      </c>
      <c r="B32" s="13" t="s">
        <v>63</v>
      </c>
      <c r="C32" s="18">
        <v>720000</v>
      </c>
      <c r="D32" s="18">
        <v>823768.51</v>
      </c>
      <c r="E32" s="20">
        <f t="shared" si="0"/>
        <v>114.41229305555555</v>
      </c>
    </row>
    <row r="33" spans="1:5" ht="25.5">
      <c r="A33" s="11">
        <v>14030000</v>
      </c>
      <c r="B33" s="21" t="s">
        <v>65</v>
      </c>
      <c r="C33" s="17">
        <f>C34</f>
        <v>3500000</v>
      </c>
      <c r="D33" s="17">
        <f>D34</f>
        <v>2913279.27</v>
      </c>
      <c r="E33" s="19">
        <f t="shared" si="0"/>
        <v>83.23655057142857</v>
      </c>
    </row>
    <row r="34" spans="1:5" ht="12.75">
      <c r="A34" s="12">
        <v>14031900</v>
      </c>
      <c r="B34" s="13" t="s">
        <v>63</v>
      </c>
      <c r="C34" s="18">
        <v>3500000</v>
      </c>
      <c r="D34" s="18">
        <v>2913279.27</v>
      </c>
      <c r="E34" s="20">
        <f t="shared" si="0"/>
        <v>83.23655057142857</v>
      </c>
    </row>
    <row r="35" spans="1:5" ht="25.5">
      <c r="A35" s="11">
        <v>14040000</v>
      </c>
      <c r="B35" s="10" t="s">
        <v>39</v>
      </c>
      <c r="C35" s="17">
        <f>C36+C37</f>
        <v>11800000</v>
      </c>
      <c r="D35" s="17">
        <f>D36+D37</f>
        <v>9357664.31</v>
      </c>
      <c r="E35" s="19">
        <f t="shared" si="0"/>
        <v>79.30223991525425</v>
      </c>
    </row>
    <row r="36" spans="1:5" ht="63.75">
      <c r="A36" s="82">
        <v>14040100</v>
      </c>
      <c r="B36" s="81" t="s">
        <v>105</v>
      </c>
      <c r="C36" s="18">
        <v>4800000</v>
      </c>
      <c r="D36" s="18">
        <v>4012408.97</v>
      </c>
      <c r="E36" s="20">
        <f t="shared" si="0"/>
        <v>83.59185354166667</v>
      </c>
    </row>
    <row r="37" spans="1:5" ht="51">
      <c r="A37" s="29">
        <v>14040200</v>
      </c>
      <c r="B37" s="81" t="s">
        <v>106</v>
      </c>
      <c r="C37" s="18">
        <v>7000000</v>
      </c>
      <c r="D37" s="18">
        <v>5345255.34</v>
      </c>
      <c r="E37" s="20">
        <f t="shared" si="0"/>
        <v>76.36079057142857</v>
      </c>
    </row>
    <row r="38" spans="1:5" ht="25.5">
      <c r="A38" s="11">
        <v>18000000</v>
      </c>
      <c r="B38" s="76" t="s">
        <v>92</v>
      </c>
      <c r="C38" s="33">
        <f>C39+C48+C51</f>
        <v>61856900</v>
      </c>
      <c r="D38" s="17">
        <f>D39+D48+D51</f>
        <v>51590430.34</v>
      </c>
      <c r="E38" s="19">
        <f t="shared" si="0"/>
        <v>83.40287072258714</v>
      </c>
    </row>
    <row r="39" spans="1:5" ht="12.75">
      <c r="A39" s="11">
        <v>18010000</v>
      </c>
      <c r="B39" s="77" t="s">
        <v>8</v>
      </c>
      <c r="C39" s="33">
        <f>SUM(C40:C47)</f>
        <v>34835400</v>
      </c>
      <c r="D39" s="17">
        <f>SUM(D40:D47)</f>
        <v>27627943.099999998</v>
      </c>
      <c r="E39" s="19">
        <f t="shared" si="0"/>
        <v>79.30996371507145</v>
      </c>
    </row>
    <row r="40" spans="1:5" ht="27" customHeight="1">
      <c r="A40" s="12">
        <v>18010100</v>
      </c>
      <c r="B40" s="13" t="s">
        <v>49</v>
      </c>
      <c r="C40" s="18">
        <v>15400</v>
      </c>
      <c r="D40" s="18">
        <v>10859.25</v>
      </c>
      <c r="E40" s="20">
        <f t="shared" si="0"/>
        <v>70.51461038961038</v>
      </c>
    </row>
    <row r="41" spans="1:5" ht="27.75" customHeight="1">
      <c r="A41" s="12">
        <v>18010200</v>
      </c>
      <c r="B41" s="13" t="s">
        <v>42</v>
      </c>
      <c r="C41" s="18">
        <v>550000</v>
      </c>
      <c r="D41" s="18">
        <v>592894.26</v>
      </c>
      <c r="E41" s="20">
        <f t="shared" si="0"/>
        <v>107.79895636363636</v>
      </c>
    </row>
    <row r="42" spans="1:5" ht="28.5" customHeight="1">
      <c r="A42" s="12">
        <v>18010300</v>
      </c>
      <c r="B42" s="14" t="s">
        <v>66</v>
      </c>
      <c r="C42" s="18">
        <v>700000</v>
      </c>
      <c r="D42" s="18">
        <v>772231.23</v>
      </c>
      <c r="E42" s="20">
        <f t="shared" si="0"/>
        <v>110.31874714285715</v>
      </c>
    </row>
    <row r="43" spans="1:5" ht="38.25">
      <c r="A43" s="12">
        <v>18010400</v>
      </c>
      <c r="B43" s="13" t="s">
        <v>43</v>
      </c>
      <c r="C43" s="18">
        <v>1091000</v>
      </c>
      <c r="D43" s="18">
        <v>883621.71</v>
      </c>
      <c r="E43" s="20">
        <f t="shared" si="0"/>
        <v>80.9919074243813</v>
      </c>
    </row>
    <row r="44" spans="1:5" ht="12.75">
      <c r="A44" s="12">
        <v>18010500</v>
      </c>
      <c r="B44" s="13" t="s">
        <v>9</v>
      </c>
      <c r="C44" s="18">
        <v>24496000</v>
      </c>
      <c r="D44" s="18">
        <v>19025808.2</v>
      </c>
      <c r="E44" s="20">
        <f t="shared" si="0"/>
        <v>77.66904065969953</v>
      </c>
    </row>
    <row r="45" spans="1:5" ht="12.75">
      <c r="A45" s="12">
        <v>18010600</v>
      </c>
      <c r="B45" s="13" t="s">
        <v>10</v>
      </c>
      <c r="C45" s="18">
        <v>5852800</v>
      </c>
      <c r="D45" s="18">
        <v>4357449.69</v>
      </c>
      <c r="E45" s="20">
        <f t="shared" si="0"/>
        <v>74.4506849712958</v>
      </c>
    </row>
    <row r="46" spans="1:5" ht="12.75">
      <c r="A46" s="12">
        <v>18010700</v>
      </c>
      <c r="B46" s="13" t="s">
        <v>11</v>
      </c>
      <c r="C46" s="18">
        <v>260000</v>
      </c>
      <c r="D46" s="18">
        <v>294924.13</v>
      </c>
      <c r="E46" s="20">
        <f t="shared" si="0"/>
        <v>113.43235769230769</v>
      </c>
    </row>
    <row r="47" spans="1:5" ht="12.75">
      <c r="A47" s="12">
        <v>18010900</v>
      </c>
      <c r="B47" s="13" t="s">
        <v>12</v>
      </c>
      <c r="C47" s="18">
        <v>1870200</v>
      </c>
      <c r="D47" s="18">
        <v>1690154.63</v>
      </c>
      <c r="E47" s="20">
        <f t="shared" si="0"/>
        <v>90.37293498021602</v>
      </c>
    </row>
    <row r="48" spans="1:5" ht="12.75">
      <c r="A48" s="11">
        <v>18030000</v>
      </c>
      <c r="B48" s="10" t="s">
        <v>13</v>
      </c>
      <c r="C48" s="17">
        <f>C49+C50</f>
        <v>89100</v>
      </c>
      <c r="D48" s="17">
        <f>D49+D50</f>
        <v>81663.67</v>
      </c>
      <c r="E48" s="19">
        <f t="shared" si="0"/>
        <v>91.65395061728395</v>
      </c>
    </row>
    <row r="49" spans="1:5" ht="12.75">
      <c r="A49" s="12">
        <v>18030100</v>
      </c>
      <c r="B49" s="13" t="s">
        <v>14</v>
      </c>
      <c r="C49" s="18">
        <v>54100</v>
      </c>
      <c r="D49" s="18">
        <v>54920.17</v>
      </c>
      <c r="E49" s="20">
        <f t="shared" si="0"/>
        <v>101.5160258780037</v>
      </c>
    </row>
    <row r="50" spans="1:5" ht="12.75">
      <c r="A50" s="12">
        <v>18030200</v>
      </c>
      <c r="B50" s="13" t="s">
        <v>15</v>
      </c>
      <c r="C50" s="18">
        <v>35000</v>
      </c>
      <c r="D50" s="18">
        <v>26743.5</v>
      </c>
      <c r="E50" s="20">
        <f t="shared" si="0"/>
        <v>76.41</v>
      </c>
    </row>
    <row r="51" spans="1:5" ht="12.75">
      <c r="A51" s="11">
        <v>18050000</v>
      </c>
      <c r="B51" s="10" t="s">
        <v>16</v>
      </c>
      <c r="C51" s="17">
        <f>SUM(C52:C54)</f>
        <v>26932400</v>
      </c>
      <c r="D51" s="17">
        <f>SUM(D52:D54)</f>
        <v>23880823.57</v>
      </c>
      <c r="E51" s="19">
        <f t="shared" si="0"/>
        <v>88.66949685137604</v>
      </c>
    </row>
    <row r="52" spans="1:5" ht="12.75">
      <c r="A52" s="12">
        <v>18050300</v>
      </c>
      <c r="B52" s="13" t="s">
        <v>17</v>
      </c>
      <c r="C52" s="18">
        <v>2100000</v>
      </c>
      <c r="D52" s="18">
        <v>1640046.62</v>
      </c>
      <c r="E52" s="20">
        <f t="shared" si="0"/>
        <v>78.09745809523811</v>
      </c>
    </row>
    <row r="53" spans="1:5" ht="12.75">
      <c r="A53" s="12">
        <v>18050400</v>
      </c>
      <c r="B53" s="13" t="s">
        <v>18</v>
      </c>
      <c r="C53" s="18">
        <v>24578900</v>
      </c>
      <c r="D53" s="18">
        <v>22020650.79</v>
      </c>
      <c r="E53" s="20">
        <f t="shared" si="0"/>
        <v>89.59168551074295</v>
      </c>
    </row>
    <row r="54" spans="1:5" ht="38.25">
      <c r="A54" s="12">
        <v>18050500</v>
      </c>
      <c r="B54" s="13" t="s">
        <v>19</v>
      </c>
      <c r="C54" s="18">
        <v>253500</v>
      </c>
      <c r="D54" s="18">
        <v>220126.16</v>
      </c>
      <c r="E54" s="20">
        <f t="shared" si="0"/>
        <v>86.8347771203156</v>
      </c>
    </row>
    <row r="55" spans="1:5" ht="12.75">
      <c r="A55" s="11">
        <v>20000000</v>
      </c>
      <c r="B55" s="10" t="s">
        <v>21</v>
      </c>
      <c r="C55" s="17">
        <f>C56+C63+C74</f>
        <v>3796100</v>
      </c>
      <c r="D55" s="17">
        <f>D56+D63+D74</f>
        <v>3311084.96</v>
      </c>
      <c r="E55" s="19">
        <f t="shared" si="0"/>
        <v>87.22333342114274</v>
      </c>
    </row>
    <row r="56" spans="1:5" ht="12.75">
      <c r="A56" s="11">
        <v>21000000</v>
      </c>
      <c r="B56" s="10" t="s">
        <v>44</v>
      </c>
      <c r="C56" s="17">
        <f>C57+C59</f>
        <v>486500</v>
      </c>
      <c r="D56" s="17">
        <f>D57+D59</f>
        <v>494764</v>
      </c>
      <c r="E56" s="19">
        <f t="shared" si="0"/>
        <v>101.69866392600207</v>
      </c>
    </row>
    <row r="57" spans="1:5" ht="63.75">
      <c r="A57" s="11">
        <v>21010000</v>
      </c>
      <c r="B57" s="10" t="s">
        <v>77</v>
      </c>
      <c r="C57" s="17">
        <f>C58</f>
        <v>341500</v>
      </c>
      <c r="D57" s="17">
        <f>D58</f>
        <v>343489</v>
      </c>
      <c r="E57" s="19">
        <f t="shared" si="0"/>
        <v>100.58243045387994</v>
      </c>
    </row>
    <row r="58" spans="1:5" ht="28.5" customHeight="1">
      <c r="A58" s="12">
        <v>21010300</v>
      </c>
      <c r="B58" s="13" t="s">
        <v>45</v>
      </c>
      <c r="C58" s="18">
        <v>341500</v>
      </c>
      <c r="D58" s="18">
        <v>343489</v>
      </c>
      <c r="E58" s="20">
        <f t="shared" si="0"/>
        <v>100.58243045387994</v>
      </c>
    </row>
    <row r="59" spans="1:5" ht="12.75">
      <c r="A59" s="11">
        <v>21080000</v>
      </c>
      <c r="B59" s="10" t="s">
        <v>51</v>
      </c>
      <c r="C59" s="17">
        <f>C60+C62+C61</f>
        <v>145000</v>
      </c>
      <c r="D59" s="17">
        <f>D60+D62+D61</f>
        <v>151275</v>
      </c>
      <c r="E59" s="19">
        <f>+D59/C59*100</f>
        <v>104.32758620689656</v>
      </c>
    </row>
    <row r="60" spans="1:5" ht="12.75">
      <c r="A60" s="72">
        <v>21081100</v>
      </c>
      <c r="B60" s="13" t="s">
        <v>46</v>
      </c>
      <c r="C60" s="18">
        <v>106000</v>
      </c>
      <c r="D60" s="18">
        <v>112455</v>
      </c>
      <c r="E60" s="20">
        <f>+D60/C60*100</f>
        <v>106.08962264150944</v>
      </c>
    </row>
    <row r="61" spans="1:5" ht="51">
      <c r="A61" s="72">
        <v>21081500</v>
      </c>
      <c r="B61" s="15" t="s">
        <v>118</v>
      </c>
      <c r="C61" s="18">
        <v>37000</v>
      </c>
      <c r="D61" s="18">
        <v>37480</v>
      </c>
      <c r="E61" s="20">
        <f>+D61/C61*100</f>
        <v>101.2972972972973</v>
      </c>
    </row>
    <row r="62" spans="1:5" ht="51">
      <c r="A62" s="12">
        <v>21082400</v>
      </c>
      <c r="B62" s="80" t="s">
        <v>101</v>
      </c>
      <c r="C62" s="18">
        <v>2000</v>
      </c>
      <c r="D62" s="18">
        <v>1340</v>
      </c>
      <c r="E62" s="20">
        <f>+D62/C62*100</f>
        <v>67</v>
      </c>
    </row>
    <row r="63" spans="1:5" ht="25.5">
      <c r="A63" s="11">
        <v>22000000</v>
      </c>
      <c r="B63" s="10" t="s">
        <v>47</v>
      </c>
      <c r="C63" s="17">
        <f>C64+C68+C70</f>
        <v>2980700</v>
      </c>
      <c r="D63" s="17">
        <f>D64+D68+D70</f>
        <v>2487836.5</v>
      </c>
      <c r="E63" s="19">
        <f aca="true" t="shared" si="1" ref="E63:E71">+D63/C63*100</f>
        <v>83.46484047371423</v>
      </c>
    </row>
    <row r="64" spans="1:5" ht="12.75">
      <c r="A64" s="11">
        <v>22010000</v>
      </c>
      <c r="B64" s="10" t="s">
        <v>22</v>
      </c>
      <c r="C64" s="17">
        <f>SUM(C65:C67)</f>
        <v>1501300</v>
      </c>
      <c r="D64" s="17">
        <f>SUM(D65:D67)</f>
        <v>1341556.32</v>
      </c>
      <c r="E64" s="19">
        <f t="shared" si="1"/>
        <v>89.3596429760874</v>
      </c>
    </row>
    <row r="65" spans="1:5" ht="12.75">
      <c r="A65" s="12">
        <v>22012500</v>
      </c>
      <c r="B65" s="13" t="s">
        <v>23</v>
      </c>
      <c r="C65" s="18">
        <v>1400000</v>
      </c>
      <c r="D65" s="18">
        <v>1218000.11</v>
      </c>
      <c r="E65" s="20">
        <f t="shared" si="1"/>
        <v>87.00000785714288</v>
      </c>
    </row>
    <row r="66" spans="1:5" ht="25.5">
      <c r="A66" s="16">
        <v>22012600</v>
      </c>
      <c r="B66" s="15" t="s">
        <v>62</v>
      </c>
      <c r="C66" s="18">
        <v>96000</v>
      </c>
      <c r="D66" s="18">
        <v>114176.21</v>
      </c>
      <c r="E66" s="20">
        <f t="shared" si="1"/>
        <v>118.93355208333334</v>
      </c>
    </row>
    <row r="67" spans="1:5" ht="63.75">
      <c r="A67" s="16">
        <v>22012900</v>
      </c>
      <c r="B67" s="30" t="s">
        <v>107</v>
      </c>
      <c r="C67" s="18">
        <v>5300</v>
      </c>
      <c r="D67" s="18">
        <v>9380</v>
      </c>
      <c r="E67" s="20">
        <f t="shared" si="1"/>
        <v>176.9811320754717</v>
      </c>
    </row>
    <row r="68" spans="1:5" ht="25.5">
      <c r="A68" s="11">
        <v>22080000</v>
      </c>
      <c r="B68" s="10" t="s">
        <v>52</v>
      </c>
      <c r="C68" s="17">
        <f>C69</f>
        <v>1264200</v>
      </c>
      <c r="D68" s="17">
        <f>D69</f>
        <v>934892.95</v>
      </c>
      <c r="E68" s="19">
        <f t="shared" si="1"/>
        <v>73.95134867900649</v>
      </c>
    </row>
    <row r="69" spans="1:5" ht="27.75" customHeight="1">
      <c r="A69" s="12">
        <v>22080400</v>
      </c>
      <c r="B69" s="13" t="s">
        <v>108</v>
      </c>
      <c r="C69" s="18">
        <v>1264200</v>
      </c>
      <c r="D69" s="18">
        <v>934892.95</v>
      </c>
      <c r="E69" s="20">
        <f t="shared" si="1"/>
        <v>73.95134867900649</v>
      </c>
    </row>
    <row r="70" spans="1:5" ht="12.75">
      <c r="A70" s="11">
        <v>22090000</v>
      </c>
      <c r="B70" s="10" t="s">
        <v>24</v>
      </c>
      <c r="C70" s="17">
        <f>C71+C73+C72</f>
        <v>215200</v>
      </c>
      <c r="D70" s="17">
        <f>D71+D73+D72</f>
        <v>211387.22999999998</v>
      </c>
      <c r="E70" s="19">
        <f t="shared" si="1"/>
        <v>98.22826672862452</v>
      </c>
    </row>
    <row r="71" spans="1:5" ht="38.25">
      <c r="A71" s="12">
        <v>22090100</v>
      </c>
      <c r="B71" s="13" t="s">
        <v>25</v>
      </c>
      <c r="C71" s="18">
        <v>210000</v>
      </c>
      <c r="D71" s="18">
        <v>206961.83</v>
      </c>
      <c r="E71" s="20">
        <f t="shared" si="1"/>
        <v>98.55325238095237</v>
      </c>
    </row>
    <row r="72" spans="1:5" ht="12.75">
      <c r="A72" s="12">
        <v>22090200</v>
      </c>
      <c r="B72" s="73" t="s">
        <v>91</v>
      </c>
      <c r="C72" s="18">
        <v>0</v>
      </c>
      <c r="D72" s="18">
        <v>5.4</v>
      </c>
      <c r="E72" s="20"/>
    </row>
    <row r="73" spans="1:5" ht="25.5">
      <c r="A73" s="12">
        <v>22090400</v>
      </c>
      <c r="B73" s="74" t="s">
        <v>48</v>
      </c>
      <c r="C73" s="18">
        <v>5200</v>
      </c>
      <c r="D73" s="18">
        <v>4420</v>
      </c>
      <c r="E73" s="20">
        <f aca="true" t="shared" si="2" ref="E73:E81">+D73/C73*100</f>
        <v>85</v>
      </c>
    </row>
    <row r="74" spans="1:5" ht="12.75">
      <c r="A74" s="11">
        <v>24000000</v>
      </c>
      <c r="B74" s="10" t="s">
        <v>53</v>
      </c>
      <c r="C74" s="17">
        <f>C75</f>
        <v>328900</v>
      </c>
      <c r="D74" s="17">
        <f>D75</f>
        <v>328484.45999999996</v>
      </c>
      <c r="E74" s="19">
        <f t="shared" si="2"/>
        <v>99.8736576467011</v>
      </c>
    </row>
    <row r="75" spans="1:5" ht="12.75">
      <c r="A75" s="11">
        <v>24060000</v>
      </c>
      <c r="B75" s="10" t="s">
        <v>54</v>
      </c>
      <c r="C75" s="17">
        <f>C76+C77</f>
        <v>328900</v>
      </c>
      <c r="D75" s="17">
        <f>D76+D77</f>
        <v>328484.45999999996</v>
      </c>
      <c r="E75" s="19">
        <f t="shared" si="2"/>
        <v>99.8736576467011</v>
      </c>
    </row>
    <row r="76" spans="1:5" ht="12.75">
      <c r="A76" s="12">
        <v>24060300</v>
      </c>
      <c r="B76" s="13" t="s">
        <v>54</v>
      </c>
      <c r="C76" s="18">
        <v>261400</v>
      </c>
      <c r="D76" s="18">
        <v>260917.9</v>
      </c>
      <c r="E76" s="20">
        <f t="shared" si="2"/>
        <v>99.8155700076511</v>
      </c>
    </row>
    <row r="77" spans="1:5" ht="89.25">
      <c r="A77" s="85">
        <v>24062200</v>
      </c>
      <c r="B77" s="30" t="s">
        <v>114</v>
      </c>
      <c r="C77" s="18">
        <v>67500</v>
      </c>
      <c r="D77" s="18">
        <v>67566.56</v>
      </c>
      <c r="E77" s="20">
        <f t="shared" si="2"/>
        <v>100.09860740740741</v>
      </c>
    </row>
    <row r="78" spans="1:5" ht="12.75">
      <c r="A78" s="86">
        <v>30000000</v>
      </c>
      <c r="B78" s="87" t="s">
        <v>93</v>
      </c>
      <c r="C78" s="17">
        <f aca="true" t="shared" si="3" ref="C78:D80">C79</f>
        <v>400</v>
      </c>
      <c r="D78" s="17">
        <f t="shared" si="3"/>
        <v>450</v>
      </c>
      <c r="E78" s="19">
        <f t="shared" si="2"/>
        <v>112.5</v>
      </c>
    </row>
    <row r="79" spans="1:5" ht="12.75">
      <c r="A79" s="88">
        <v>31000000</v>
      </c>
      <c r="B79" s="89" t="s">
        <v>115</v>
      </c>
      <c r="C79" s="17">
        <f t="shared" si="3"/>
        <v>400</v>
      </c>
      <c r="D79" s="17">
        <f t="shared" si="3"/>
        <v>450</v>
      </c>
      <c r="E79" s="19">
        <f t="shared" si="2"/>
        <v>112.5</v>
      </c>
    </row>
    <row r="80" spans="1:5" ht="51">
      <c r="A80" s="88">
        <v>31010000</v>
      </c>
      <c r="B80" s="89" t="s">
        <v>116</v>
      </c>
      <c r="C80" s="17">
        <f t="shared" si="3"/>
        <v>400</v>
      </c>
      <c r="D80" s="17">
        <f t="shared" si="3"/>
        <v>450</v>
      </c>
      <c r="E80" s="19">
        <f t="shared" si="2"/>
        <v>112.5</v>
      </c>
    </row>
    <row r="81" spans="1:5" ht="51">
      <c r="A81" s="39">
        <v>31010200</v>
      </c>
      <c r="B81" s="30" t="s">
        <v>117</v>
      </c>
      <c r="C81" s="18">
        <v>400</v>
      </c>
      <c r="D81" s="18">
        <v>450</v>
      </c>
      <c r="E81" s="20">
        <f t="shared" si="2"/>
        <v>112.5</v>
      </c>
    </row>
    <row r="82" spans="1:5" ht="12.75">
      <c r="A82" s="58"/>
      <c r="B82" s="58" t="s">
        <v>87</v>
      </c>
      <c r="C82" s="43">
        <f>+C55+C13+C78</f>
        <v>519227000</v>
      </c>
      <c r="D82" s="43">
        <f>+D55+D13+D78</f>
        <v>417431805.85999995</v>
      </c>
      <c r="E82" s="44">
        <f aca="true" t="shared" si="4" ref="E82:E97">+D82/C82*100</f>
        <v>80.39485732829763</v>
      </c>
    </row>
    <row r="83" spans="1:5" ht="12.75">
      <c r="A83" s="59">
        <v>40000000</v>
      </c>
      <c r="B83" s="45" t="s">
        <v>28</v>
      </c>
      <c r="C83" s="43">
        <f>C84</f>
        <v>70796700</v>
      </c>
      <c r="D83" s="43">
        <f>D84</f>
        <v>54343000</v>
      </c>
      <c r="E83" s="44">
        <f t="shared" si="4"/>
        <v>76.75922747811693</v>
      </c>
    </row>
    <row r="84" spans="1:5" ht="12.75">
      <c r="A84" s="11">
        <v>41000000</v>
      </c>
      <c r="B84" s="10" t="s">
        <v>29</v>
      </c>
      <c r="C84" s="17">
        <f>+C85</f>
        <v>70796700</v>
      </c>
      <c r="D84" s="17">
        <f>+D85</f>
        <v>54343000</v>
      </c>
      <c r="E84" s="19">
        <f t="shared" si="4"/>
        <v>76.75922747811693</v>
      </c>
    </row>
    <row r="85" spans="1:5" ht="12.75">
      <c r="A85" s="11">
        <v>4103000</v>
      </c>
      <c r="B85" s="10" t="s">
        <v>69</v>
      </c>
      <c r="C85" s="17">
        <f>+C86</f>
        <v>70796700</v>
      </c>
      <c r="D85" s="17">
        <f>+D86</f>
        <v>54343000</v>
      </c>
      <c r="E85" s="19">
        <f t="shared" si="4"/>
        <v>76.75922747811693</v>
      </c>
    </row>
    <row r="86" spans="1:5" ht="12.75">
      <c r="A86" s="39">
        <v>41033900</v>
      </c>
      <c r="B86" s="37" t="s">
        <v>30</v>
      </c>
      <c r="C86" s="18">
        <v>70796700</v>
      </c>
      <c r="D86" s="18">
        <v>54343000</v>
      </c>
      <c r="E86" s="20">
        <f t="shared" si="4"/>
        <v>76.75922747811693</v>
      </c>
    </row>
    <row r="87" spans="1:5" ht="25.5">
      <c r="A87" s="60"/>
      <c r="B87" s="61" t="s">
        <v>58</v>
      </c>
      <c r="C87" s="43">
        <f>+C82+C83</f>
        <v>590023700</v>
      </c>
      <c r="D87" s="43">
        <f>+D82+D83</f>
        <v>471774805.85999995</v>
      </c>
      <c r="E87" s="44">
        <f>+D87/C87*100</f>
        <v>79.95861960460232</v>
      </c>
    </row>
    <row r="88" spans="1:5" ht="12.75">
      <c r="A88" s="11">
        <v>41040000</v>
      </c>
      <c r="B88" s="53" t="s">
        <v>68</v>
      </c>
      <c r="C88" s="17">
        <f>C89</f>
        <v>800044</v>
      </c>
      <c r="D88" s="17">
        <f>D89</f>
        <v>600039</v>
      </c>
      <c r="E88" s="19">
        <f t="shared" si="4"/>
        <v>75.00074995875227</v>
      </c>
    </row>
    <row r="89" spans="1:5" ht="38.25">
      <c r="A89" s="12">
        <v>41040200</v>
      </c>
      <c r="B89" s="52" t="s">
        <v>67</v>
      </c>
      <c r="C89" s="18">
        <v>800044</v>
      </c>
      <c r="D89" s="18">
        <v>600039</v>
      </c>
      <c r="E89" s="20">
        <f t="shared" si="4"/>
        <v>75.00074995875227</v>
      </c>
    </row>
    <row r="90" spans="1:5" ht="12.75">
      <c r="A90" s="11">
        <v>41050000</v>
      </c>
      <c r="B90" s="38" t="s">
        <v>71</v>
      </c>
      <c r="C90" s="17">
        <f>SUM(C91:C96)</f>
        <v>5462525</v>
      </c>
      <c r="D90" s="17">
        <f>SUM(D91:D96)</f>
        <v>5234606</v>
      </c>
      <c r="E90" s="19">
        <f t="shared" si="4"/>
        <v>95.82758888975337</v>
      </c>
    </row>
    <row r="91" spans="1:5" ht="25.5">
      <c r="A91" s="57" t="s">
        <v>80</v>
      </c>
      <c r="B91" s="54" t="s">
        <v>79</v>
      </c>
      <c r="C91" s="32">
        <v>1324300</v>
      </c>
      <c r="D91" s="32">
        <v>1024560</v>
      </c>
      <c r="E91" s="31">
        <f t="shared" si="4"/>
        <v>77.3661557049007</v>
      </c>
    </row>
    <row r="92" spans="1:5" ht="38.25">
      <c r="A92" s="57" t="s">
        <v>82</v>
      </c>
      <c r="B92" s="54" t="s">
        <v>81</v>
      </c>
      <c r="C92" s="32">
        <v>550715</v>
      </c>
      <c r="D92" s="32">
        <v>413037</v>
      </c>
      <c r="E92" s="31">
        <f t="shared" si="4"/>
        <v>75.00013618659379</v>
      </c>
    </row>
    <row r="93" spans="1:5" ht="38.25">
      <c r="A93" s="57" t="s">
        <v>121</v>
      </c>
      <c r="B93" s="99" t="s">
        <v>122</v>
      </c>
      <c r="C93" s="18"/>
      <c r="D93" s="18">
        <v>305075</v>
      </c>
      <c r="E93" s="20"/>
    </row>
    <row r="94" spans="1:5" ht="12.75">
      <c r="A94" s="29">
        <v>41053900</v>
      </c>
      <c r="B94" s="30" t="s">
        <v>70</v>
      </c>
      <c r="C94" s="18">
        <v>239898</v>
      </c>
      <c r="D94" s="18">
        <v>173749</v>
      </c>
      <c r="E94" s="20">
        <f t="shared" si="4"/>
        <v>72.42619780073197</v>
      </c>
    </row>
    <row r="95" spans="1:5" ht="38.25">
      <c r="A95" s="29">
        <v>41057700</v>
      </c>
      <c r="B95" s="83" t="s">
        <v>112</v>
      </c>
      <c r="C95" s="18">
        <v>88281</v>
      </c>
      <c r="D95" s="18">
        <v>58854</v>
      </c>
      <c r="E95" s="20">
        <f t="shared" si="4"/>
        <v>66.66666666666666</v>
      </c>
    </row>
    <row r="96" spans="1:5" ht="38.25">
      <c r="A96" s="29">
        <v>41059000</v>
      </c>
      <c r="B96" s="84" t="s">
        <v>113</v>
      </c>
      <c r="C96" s="18">
        <v>3259331</v>
      </c>
      <c r="D96" s="18">
        <v>3259331</v>
      </c>
      <c r="E96" s="20">
        <f t="shared" si="4"/>
        <v>100</v>
      </c>
    </row>
    <row r="97" spans="1:5" ht="24" customHeight="1">
      <c r="A97" s="42"/>
      <c r="B97" s="68" t="s">
        <v>73</v>
      </c>
      <c r="C97" s="43">
        <f>C82+C83+C88+C90</f>
        <v>596286269</v>
      </c>
      <c r="D97" s="43">
        <f>D82+D83+D88+D90</f>
        <v>477609450.85999995</v>
      </c>
      <c r="E97" s="44">
        <f t="shared" si="4"/>
        <v>80.09734177863484</v>
      </c>
    </row>
    <row r="98" spans="1:5" ht="12.75">
      <c r="A98" s="64"/>
      <c r="B98" s="65"/>
      <c r="C98" s="66"/>
      <c r="D98" s="66"/>
      <c r="E98" s="67"/>
    </row>
    <row r="99" spans="1:5" ht="20.25" customHeight="1">
      <c r="A99" s="105" t="s">
        <v>111</v>
      </c>
      <c r="B99" s="105"/>
      <c r="C99" s="106"/>
      <c r="D99" s="106"/>
      <c r="E99" s="106"/>
    </row>
    <row r="100" spans="1:5" ht="15" customHeight="1">
      <c r="A100" s="23"/>
      <c r="B100" s="3"/>
      <c r="C100" s="23"/>
      <c r="D100" s="23"/>
      <c r="E100" s="51" t="s">
        <v>102</v>
      </c>
    </row>
    <row r="101" spans="1:5" ht="18.75" customHeight="1">
      <c r="A101" s="103" t="s">
        <v>31</v>
      </c>
      <c r="B101" s="103" t="s">
        <v>99</v>
      </c>
      <c r="C101" s="104" t="s">
        <v>103</v>
      </c>
      <c r="D101" s="104" t="s">
        <v>119</v>
      </c>
      <c r="E101" s="104" t="s">
        <v>104</v>
      </c>
    </row>
    <row r="102" spans="1:5" ht="74.25" customHeight="1">
      <c r="A102" s="103"/>
      <c r="B102" s="103"/>
      <c r="C102" s="104"/>
      <c r="D102" s="104"/>
      <c r="E102" s="104"/>
    </row>
    <row r="103" spans="1:5" ht="12.75">
      <c r="A103" s="4">
        <v>10000000</v>
      </c>
      <c r="B103" s="5" t="s">
        <v>0</v>
      </c>
      <c r="C103" s="24">
        <f>C104</f>
        <v>163500</v>
      </c>
      <c r="D103" s="24">
        <f>D104</f>
        <v>160746.65999999997</v>
      </c>
      <c r="E103" s="19">
        <f aca="true" t="shared" si="5" ref="E103:E113">+D103/C103*100</f>
        <v>98.31599999999997</v>
      </c>
    </row>
    <row r="104" spans="1:5" ht="12.75">
      <c r="A104" s="6">
        <v>19000000</v>
      </c>
      <c r="B104" s="7" t="s">
        <v>50</v>
      </c>
      <c r="C104" s="25">
        <f>C105</f>
        <v>163500</v>
      </c>
      <c r="D104" s="25">
        <f>D105</f>
        <v>160746.65999999997</v>
      </c>
      <c r="E104" s="19">
        <f t="shared" si="5"/>
        <v>98.31599999999997</v>
      </c>
    </row>
    <row r="105" spans="1:5" ht="12.75">
      <c r="A105" s="6">
        <v>19010000</v>
      </c>
      <c r="B105" s="7" t="s">
        <v>20</v>
      </c>
      <c r="C105" s="25">
        <f>C106+C107</f>
        <v>163500</v>
      </c>
      <c r="D105" s="25">
        <f>D106+D107</f>
        <v>160746.65999999997</v>
      </c>
      <c r="E105" s="19">
        <f t="shared" si="5"/>
        <v>98.31599999999997</v>
      </c>
    </row>
    <row r="106" spans="1:5" ht="38.25" customHeight="1">
      <c r="A106" s="55">
        <v>19010100</v>
      </c>
      <c r="B106" s="63" t="s">
        <v>83</v>
      </c>
      <c r="C106" s="26">
        <v>20500</v>
      </c>
      <c r="D106" s="26">
        <v>18135.42</v>
      </c>
      <c r="E106" s="20">
        <f t="shared" si="5"/>
        <v>88.46546341463414</v>
      </c>
    </row>
    <row r="107" spans="1:5" ht="38.25">
      <c r="A107" s="55">
        <v>19010300</v>
      </c>
      <c r="B107" s="63" t="s">
        <v>34</v>
      </c>
      <c r="C107" s="26">
        <v>143000</v>
      </c>
      <c r="D107" s="26">
        <v>142611.24</v>
      </c>
      <c r="E107" s="20">
        <f t="shared" si="5"/>
        <v>99.72813986013985</v>
      </c>
    </row>
    <row r="108" spans="1:5" ht="12.75">
      <c r="A108" s="4">
        <v>20000000</v>
      </c>
      <c r="B108" s="5" t="s">
        <v>21</v>
      </c>
      <c r="C108" s="24">
        <f>C109+C112</f>
        <v>5943767</v>
      </c>
      <c r="D108" s="24">
        <f>D109+D112</f>
        <v>6454084.01</v>
      </c>
      <c r="E108" s="19">
        <f t="shared" si="5"/>
        <v>108.58575058544521</v>
      </c>
    </row>
    <row r="109" spans="1:5" ht="12.75">
      <c r="A109" s="4">
        <v>24000000</v>
      </c>
      <c r="B109" s="5" t="s">
        <v>55</v>
      </c>
      <c r="C109" s="25">
        <f>C110</f>
        <v>0</v>
      </c>
      <c r="D109" s="25">
        <f>D110</f>
        <v>825.04</v>
      </c>
      <c r="E109" s="19"/>
    </row>
    <row r="110" spans="1:5" ht="12.75">
      <c r="A110" s="4">
        <v>24060000</v>
      </c>
      <c r="B110" s="5" t="s">
        <v>51</v>
      </c>
      <c r="C110" s="28">
        <f>C111</f>
        <v>0</v>
      </c>
      <c r="D110" s="28">
        <f>D111</f>
        <v>825.04</v>
      </c>
      <c r="E110" s="19"/>
    </row>
    <row r="111" spans="1:5" ht="38.25">
      <c r="A111" s="56">
        <v>24062100</v>
      </c>
      <c r="B111" s="63" t="s">
        <v>84</v>
      </c>
      <c r="C111" s="27">
        <v>0</v>
      </c>
      <c r="D111" s="27">
        <v>825.04</v>
      </c>
      <c r="E111" s="20"/>
    </row>
    <row r="112" spans="1:5" ht="12.75">
      <c r="A112" s="4">
        <v>25000000</v>
      </c>
      <c r="B112" s="5" t="s">
        <v>35</v>
      </c>
      <c r="C112" s="28">
        <f>C113+C118</f>
        <v>5943767</v>
      </c>
      <c r="D112" s="28">
        <f>D113+D118</f>
        <v>6453258.97</v>
      </c>
      <c r="E112" s="19">
        <f t="shared" si="5"/>
        <v>108.57186982598745</v>
      </c>
    </row>
    <row r="113" spans="1:5" ht="25.5">
      <c r="A113" s="4">
        <v>25010000</v>
      </c>
      <c r="B113" s="5" t="s">
        <v>26</v>
      </c>
      <c r="C113" s="28">
        <f>C114+C115+C116+C117</f>
        <v>5943767</v>
      </c>
      <c r="D113" s="28">
        <f>D114+D115+D116+D117</f>
        <v>3282381.75</v>
      </c>
      <c r="E113" s="19">
        <f t="shared" si="5"/>
        <v>55.22393037950511</v>
      </c>
    </row>
    <row r="114" spans="1:5" ht="25.5">
      <c r="A114" s="2">
        <v>25010100</v>
      </c>
      <c r="B114" s="1" t="s">
        <v>37</v>
      </c>
      <c r="C114" s="27">
        <v>5852286</v>
      </c>
      <c r="D114" s="27">
        <v>3129285.43</v>
      </c>
      <c r="E114" s="20">
        <f aca="true" t="shared" si="6" ref="E114:E128">+D114/C114*100</f>
        <v>53.4711637469529</v>
      </c>
    </row>
    <row r="115" spans="1:5" ht="25.5">
      <c r="A115" s="2">
        <v>25010200</v>
      </c>
      <c r="B115" s="30" t="s">
        <v>72</v>
      </c>
      <c r="C115" s="27">
        <v>0</v>
      </c>
      <c r="D115" s="27">
        <v>28967.9</v>
      </c>
      <c r="E115" s="20"/>
    </row>
    <row r="116" spans="1:5" ht="31.5" customHeight="1">
      <c r="A116" s="29">
        <v>25010300</v>
      </c>
      <c r="B116" s="30" t="s">
        <v>85</v>
      </c>
      <c r="C116" s="27">
        <v>91481</v>
      </c>
      <c r="D116" s="27">
        <v>104812.64</v>
      </c>
      <c r="E116" s="20">
        <f t="shared" si="6"/>
        <v>114.57312447393448</v>
      </c>
    </row>
    <row r="117" spans="1:5" ht="25.5">
      <c r="A117" s="2">
        <v>25010400</v>
      </c>
      <c r="B117" s="1" t="s">
        <v>38</v>
      </c>
      <c r="C117" s="27">
        <v>0</v>
      </c>
      <c r="D117" s="27">
        <v>19315.78</v>
      </c>
      <c r="E117" s="20"/>
    </row>
    <row r="118" spans="1:5" ht="12.75">
      <c r="A118" s="4">
        <v>25020000</v>
      </c>
      <c r="B118" s="5" t="s">
        <v>56</v>
      </c>
      <c r="C118" s="28">
        <f>C119+C120</f>
        <v>0</v>
      </c>
      <c r="D118" s="28">
        <f>D119+D120</f>
        <v>3170877.2199999997</v>
      </c>
      <c r="E118" s="19"/>
    </row>
    <row r="119" spans="1:5" ht="12.75">
      <c r="A119" s="2">
        <v>25020100</v>
      </c>
      <c r="B119" s="1" t="s">
        <v>36</v>
      </c>
      <c r="C119" s="27">
        <v>0</v>
      </c>
      <c r="D119" s="27">
        <v>1913336.88</v>
      </c>
      <c r="E119" s="19"/>
    </row>
    <row r="120" spans="1:5" ht="76.5">
      <c r="A120" s="2">
        <v>25020200</v>
      </c>
      <c r="B120" s="15" t="s">
        <v>100</v>
      </c>
      <c r="C120" s="27">
        <v>0</v>
      </c>
      <c r="D120" s="27">
        <v>1257540.34</v>
      </c>
      <c r="E120" s="19"/>
    </row>
    <row r="121" spans="1:5" ht="12.75">
      <c r="A121" s="4">
        <v>30000000</v>
      </c>
      <c r="B121" s="71" t="s">
        <v>93</v>
      </c>
      <c r="C121" s="28">
        <f aca="true" t="shared" si="7" ref="C121:D123">C122</f>
        <v>4005000</v>
      </c>
      <c r="D121" s="28">
        <f t="shared" si="7"/>
        <v>4109458.3</v>
      </c>
      <c r="E121" s="19">
        <f t="shared" si="6"/>
        <v>102.6081972534332</v>
      </c>
    </row>
    <row r="122" spans="1:5" ht="12.75">
      <c r="A122" s="4">
        <v>33000000</v>
      </c>
      <c r="B122" s="71" t="s">
        <v>94</v>
      </c>
      <c r="C122" s="28">
        <f t="shared" si="7"/>
        <v>4005000</v>
      </c>
      <c r="D122" s="28">
        <f t="shared" si="7"/>
        <v>4109458.3</v>
      </c>
      <c r="E122" s="19">
        <f t="shared" si="6"/>
        <v>102.6081972534332</v>
      </c>
    </row>
    <row r="123" spans="1:5" ht="12.75">
      <c r="A123" s="4">
        <v>33010000</v>
      </c>
      <c r="B123" s="71" t="s">
        <v>95</v>
      </c>
      <c r="C123" s="28">
        <f>C124</f>
        <v>4005000</v>
      </c>
      <c r="D123" s="28">
        <f t="shared" si="7"/>
        <v>4109458.3</v>
      </c>
      <c r="E123" s="19">
        <f t="shared" si="6"/>
        <v>102.6081972534332</v>
      </c>
    </row>
    <row r="124" spans="1:5" ht="51">
      <c r="A124" s="2">
        <v>33010100</v>
      </c>
      <c r="B124" s="70" t="s">
        <v>96</v>
      </c>
      <c r="C124" s="27">
        <v>4005000</v>
      </c>
      <c r="D124" s="27">
        <v>4109458.3</v>
      </c>
      <c r="E124" s="20">
        <f t="shared" si="6"/>
        <v>102.6081972534332</v>
      </c>
    </row>
    <row r="125" spans="1:5" ht="12.75">
      <c r="A125" s="4">
        <v>50000000</v>
      </c>
      <c r="B125" s="5" t="s">
        <v>27</v>
      </c>
      <c r="C125" s="28">
        <f>C126</f>
        <v>34300</v>
      </c>
      <c r="D125" s="28">
        <f>D126</f>
        <v>119479.6</v>
      </c>
      <c r="E125" s="19">
        <f t="shared" si="6"/>
        <v>348.3370262390671</v>
      </c>
    </row>
    <row r="126" spans="1:5" ht="38.25">
      <c r="A126" s="2">
        <v>50110000</v>
      </c>
      <c r="B126" s="1" t="s">
        <v>57</v>
      </c>
      <c r="C126" s="27">
        <v>34300</v>
      </c>
      <c r="D126" s="27">
        <v>119479.6</v>
      </c>
      <c r="E126" s="20">
        <f t="shared" si="6"/>
        <v>348.3370262390671</v>
      </c>
    </row>
    <row r="127" spans="1:5" ht="12.75">
      <c r="A127" s="62"/>
      <c r="B127" s="58" t="s">
        <v>87</v>
      </c>
      <c r="C127" s="48">
        <f>C103+C108+C121+C125</f>
        <v>10146567</v>
      </c>
      <c r="D127" s="48">
        <f>D103+D108+D121+D125</f>
        <v>10843768.569999998</v>
      </c>
      <c r="E127" s="101">
        <f t="shared" si="6"/>
        <v>106.87130504337081</v>
      </c>
    </row>
    <row r="128" spans="1:5" ht="14.25">
      <c r="A128" s="49"/>
      <c r="B128" s="50" t="s">
        <v>73</v>
      </c>
      <c r="C128" s="48">
        <f>C127</f>
        <v>10146567</v>
      </c>
      <c r="D128" s="48">
        <f>+D127</f>
        <v>10843768.569999998</v>
      </c>
      <c r="E128" s="101">
        <f t="shared" si="6"/>
        <v>106.87130504337081</v>
      </c>
    </row>
    <row r="129" spans="1:5" ht="12.75">
      <c r="A129" s="78"/>
      <c r="B129" s="78"/>
      <c r="C129" s="78"/>
      <c r="D129" s="78"/>
      <c r="E129" s="78"/>
    </row>
    <row r="130" spans="1:5" ht="12.75">
      <c r="A130" s="102" t="s">
        <v>126</v>
      </c>
      <c r="B130" s="78"/>
      <c r="C130" s="78"/>
      <c r="D130" s="78"/>
      <c r="E130" s="78"/>
    </row>
    <row r="131" spans="1:5" ht="15">
      <c r="A131" s="90" t="s">
        <v>76</v>
      </c>
      <c r="B131" s="91"/>
      <c r="C131" s="92"/>
      <c r="D131" s="93" t="s">
        <v>97</v>
      </c>
      <c r="E131" s="94"/>
    </row>
    <row r="132" spans="1:5" ht="15">
      <c r="A132" s="90"/>
      <c r="B132" s="91"/>
      <c r="C132" s="92"/>
      <c r="D132" s="93"/>
      <c r="E132" s="94"/>
    </row>
    <row r="133" spans="1:5" ht="15">
      <c r="A133" s="95" t="s">
        <v>74</v>
      </c>
      <c r="B133" s="91"/>
      <c r="C133" s="96"/>
      <c r="D133" s="96"/>
      <c r="E133" s="94"/>
    </row>
    <row r="134" spans="1:5" ht="15">
      <c r="A134" s="97" t="s">
        <v>75</v>
      </c>
      <c r="B134" s="97"/>
      <c r="C134" s="96"/>
      <c r="D134" s="96"/>
      <c r="E134" s="94"/>
    </row>
    <row r="135" spans="1:5" ht="15">
      <c r="A135" s="97" t="s">
        <v>76</v>
      </c>
      <c r="B135" s="97"/>
      <c r="C135" s="96"/>
      <c r="D135" s="96" t="s">
        <v>86</v>
      </c>
      <c r="E135" s="94"/>
    </row>
    <row r="136" spans="1:5" ht="12.75">
      <c r="A136" s="78"/>
      <c r="B136" s="78"/>
      <c r="C136" s="78"/>
      <c r="D136" s="78"/>
      <c r="E136" s="78"/>
    </row>
  </sheetData>
  <sheetProtection/>
  <mergeCells count="15">
    <mergeCell ref="C11:C12"/>
    <mergeCell ref="A6:E6"/>
    <mergeCell ref="A7:E7"/>
    <mergeCell ref="D11:D12"/>
    <mergeCell ref="E11:E12"/>
    <mergeCell ref="A8:E8"/>
    <mergeCell ref="A10:D10"/>
    <mergeCell ref="A11:A12"/>
    <mergeCell ref="B11:B12"/>
    <mergeCell ref="A101:A102"/>
    <mergeCell ref="B101:B102"/>
    <mergeCell ref="C101:C102"/>
    <mergeCell ref="D101:D102"/>
    <mergeCell ref="E101:E102"/>
    <mergeCell ref="A99:E99"/>
  </mergeCells>
  <conditionalFormatting sqref="C104:D107 C109:D126">
    <cfRule type="expression" priority="3" dxfId="4" stopIfTrue="1">
      <formula>($C104=999)</formula>
    </cfRule>
    <cfRule type="expression" priority="4" dxfId="0" stopIfTrue="1">
      <formula>MOD(ROW(),2)=1</formula>
    </cfRule>
  </conditionalFormatting>
  <conditionalFormatting sqref="C104:D107 C109:D126">
    <cfRule type="expression" priority="1" dxfId="4" stopIfTrue="1">
      <formula>($C104=999)</formula>
    </cfRule>
    <cfRule type="expression" priority="2" dxfId="0" stopIfTrue="1">
      <formula>MOD(ROW(),2)=1</formula>
    </cfRule>
  </conditionalFormatting>
  <hyperlinks>
    <hyperlink ref="B38" r:id="rId1" display="https://zakon.rada.gov.ua/rada/show/ru/2755-17"/>
    <hyperlink ref="B62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Vadim</cp:lastModifiedBy>
  <cp:lastPrinted>2023-12-14T14:25:13Z</cp:lastPrinted>
  <dcterms:created xsi:type="dcterms:W3CDTF">2015-04-15T06:48:28Z</dcterms:created>
  <dcterms:modified xsi:type="dcterms:W3CDTF">2023-12-14T14:25:18Z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